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5" yWindow="255" windowWidth="22035" windowHeight="11520" tabRatio="635"/>
  </bookViews>
  <sheets>
    <sheet name="그룹홈지원센터" sheetId="34" r:id="rId1"/>
  </sheets>
  <definedNames>
    <definedName name="_xlnm.Print_Area" localSheetId="0">그룹홈지원센터!$A$1:$L$20</definedName>
  </definedNames>
  <calcPr calcId="144525"/>
</workbook>
</file>

<file path=xl/calcChain.xml><?xml version="1.0" encoding="utf-8"?>
<calcChain xmlns="http://schemas.openxmlformats.org/spreadsheetml/2006/main">
  <c r="L19" i="34" l="1"/>
  <c r="J8" i="34" l="1"/>
  <c r="D8" i="34"/>
  <c r="I19" i="34"/>
  <c r="C17" i="34"/>
  <c r="C15" i="34"/>
  <c r="C12" i="34"/>
  <c r="C10" i="34"/>
  <c r="C19" i="34" l="1"/>
  <c r="K15" i="34"/>
  <c r="L15" i="34" s="1"/>
  <c r="D17" i="34"/>
  <c r="D15" i="34"/>
  <c r="E18" i="34"/>
  <c r="F18" i="34" s="1"/>
  <c r="E16" i="34"/>
  <c r="F16" i="34" s="1"/>
  <c r="D12" i="34"/>
  <c r="K14" i="34"/>
  <c r="L14" i="34" s="1"/>
  <c r="K13" i="34"/>
  <c r="L13" i="34" s="1"/>
  <c r="E14" i="34"/>
  <c r="F14" i="34" s="1"/>
  <c r="E13" i="34"/>
  <c r="F13" i="34" s="1"/>
  <c r="K12" i="34"/>
  <c r="L12" i="34" s="1"/>
  <c r="E11" i="34"/>
  <c r="F11" i="34" s="1"/>
  <c r="D10" i="34"/>
  <c r="K10" i="34"/>
  <c r="L10" i="34" s="1"/>
  <c r="K9" i="34"/>
  <c r="L9" i="34" s="1"/>
  <c r="E9" i="34"/>
  <c r="F9" i="34" s="1"/>
  <c r="J19" i="34"/>
  <c r="K19" i="34" s="1"/>
  <c r="D19" i="34" l="1"/>
  <c r="E19" i="34" s="1"/>
  <c r="E17" i="34"/>
  <c r="F17" i="34" s="1"/>
  <c r="E15" i="34"/>
  <c r="F15" i="34" s="1"/>
  <c r="K8" i="34"/>
  <c r="L8" i="34" s="1"/>
  <c r="E8" i="34"/>
  <c r="F8" i="34" s="1"/>
  <c r="K11" i="34"/>
  <c r="L11" i="34" s="1"/>
  <c r="E12" i="34"/>
  <c r="F12" i="34" s="1"/>
  <c r="E10" i="34"/>
  <c r="F10" i="34" s="1"/>
  <c r="F19" i="34" l="1"/>
</calcChain>
</file>

<file path=xl/sharedStrings.xml><?xml version="1.0" encoding="utf-8"?>
<sst xmlns="http://schemas.openxmlformats.org/spreadsheetml/2006/main" count="41" uniqueCount="34">
  <si>
    <t>(단  위 : 천원)</t>
    <phoneticPr fontId="2" type="noConversion"/>
  </si>
  <si>
    <t>세    입    총    괄</t>
    <phoneticPr fontId="2" type="noConversion"/>
  </si>
  <si>
    <t>세    출    총    괄</t>
    <phoneticPr fontId="2" type="noConversion"/>
  </si>
  <si>
    <t>과    목</t>
    <phoneticPr fontId="2" type="noConversion"/>
  </si>
  <si>
    <t>증  감(B-A)</t>
    <phoneticPr fontId="2" type="noConversion"/>
  </si>
  <si>
    <t>관    항    목</t>
    <phoneticPr fontId="2" type="noConversion"/>
  </si>
  <si>
    <t>액 수</t>
    <phoneticPr fontId="2" type="noConversion"/>
  </si>
  <si>
    <t>비율(%)</t>
    <phoneticPr fontId="2" type="noConversion"/>
  </si>
  <si>
    <t>1) 인건비</t>
    <phoneticPr fontId="2" type="noConversion"/>
  </si>
  <si>
    <t>세입,세출 총괄(대구시그룹홈지원센터)</t>
    <phoneticPr fontId="2" type="noConversion"/>
  </si>
  <si>
    <t>2) 운영비</t>
    <phoneticPr fontId="2" type="noConversion"/>
  </si>
  <si>
    <t>1) 그룹홈지원센터</t>
    <phoneticPr fontId="2" type="noConversion"/>
  </si>
  <si>
    <t>4. 이월금</t>
    <phoneticPr fontId="2" type="noConversion"/>
  </si>
  <si>
    <t>&lt;세 입 합 계&gt;</t>
    <phoneticPr fontId="2" type="noConversion"/>
  </si>
  <si>
    <t>&lt;세 출 합 계&gt;</t>
    <phoneticPr fontId="2" type="noConversion"/>
  </si>
  <si>
    <t>사회복지법인 대구남산복지재단</t>
    <phoneticPr fontId="2" type="noConversion"/>
  </si>
  <si>
    <t>1. 사업수입</t>
    <phoneticPr fontId="2" type="noConversion"/>
  </si>
  <si>
    <t>2. 보조금수입</t>
    <phoneticPr fontId="2" type="noConversion"/>
  </si>
  <si>
    <t>1) 기타사업수입</t>
    <phoneticPr fontId="2" type="noConversion"/>
  </si>
  <si>
    <t>3. 후원금수입</t>
    <phoneticPr fontId="2" type="noConversion"/>
  </si>
  <si>
    <t>1) 기타보조금</t>
    <phoneticPr fontId="2" type="noConversion"/>
  </si>
  <si>
    <t>1) 전년도이월금</t>
    <phoneticPr fontId="2" type="noConversion"/>
  </si>
  <si>
    <t>1) 기타예금이자수입</t>
    <phoneticPr fontId="2" type="noConversion"/>
  </si>
  <si>
    <t>5.   잡수입</t>
    <phoneticPr fontId="2" type="noConversion"/>
  </si>
  <si>
    <t>1. 사무비</t>
    <phoneticPr fontId="2" type="noConversion"/>
  </si>
  <si>
    <t>2. 사업비</t>
    <phoneticPr fontId="2" type="noConversion"/>
  </si>
  <si>
    <t>3. 예비비 및 기타</t>
    <phoneticPr fontId="2" type="noConversion"/>
  </si>
  <si>
    <t>1) 예비비</t>
    <phoneticPr fontId="2" type="noConversion"/>
  </si>
  <si>
    <t>2) 반환금</t>
    <phoneticPr fontId="2" type="noConversion"/>
  </si>
  <si>
    <t>1) 지정후원금</t>
    <phoneticPr fontId="2" type="noConversion"/>
  </si>
  <si>
    <t>2) 비지정후원금</t>
    <phoneticPr fontId="2" type="noConversion"/>
  </si>
  <si>
    <t>사회복지법인 대구남산복지재단 대구시그룹홈지원센터 2020년도 세입․세출 결산서(안)</t>
    <phoneticPr fontId="2" type="noConversion"/>
  </si>
  <si>
    <t>예산액(A)</t>
    <phoneticPr fontId="2" type="noConversion"/>
  </si>
  <si>
    <t>결산액(B)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</si>
</sst>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%"/>
    <numFmt numFmtId="178" formatCode="0_ 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3"/>
      <color indexed="8"/>
      <name val="돋움체"/>
      <family val="3"/>
      <charset val="129"/>
    </font>
    <font>
      <b/>
      <sz val="11"/>
      <name val="돋움체"/>
      <family val="3"/>
      <charset val="129"/>
    </font>
    <font>
      <sz val="10"/>
      <color indexed="8"/>
      <name val="돋움체"/>
      <family val="3"/>
      <charset val="129"/>
    </font>
    <font>
      <sz val="11"/>
      <name val="돋움체"/>
      <family val="3"/>
      <charset val="129"/>
    </font>
    <font>
      <sz val="2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돋움체"/>
      <family val="3"/>
      <charset val="129"/>
    </font>
    <font>
      <b/>
      <sz val="12"/>
      <color theme="1"/>
      <name val="돋움체"/>
      <family val="3"/>
      <charset val="129"/>
    </font>
    <font>
      <b/>
      <sz val="11"/>
      <color theme="1"/>
      <name val="돋움체"/>
      <family val="3"/>
      <charset val="129"/>
    </font>
    <font>
      <b/>
      <sz val="16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 style="double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theme="1"/>
      </left>
      <right/>
      <top style="double">
        <color theme="1"/>
      </top>
      <bottom style="thin">
        <color indexed="64"/>
      </bottom>
      <diagonal/>
    </border>
    <border>
      <left/>
      <right/>
      <top style="double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 style="thin">
        <color indexed="64"/>
      </bottom>
      <diagonal/>
    </border>
    <border>
      <left/>
      <right style="medium">
        <color indexed="64"/>
      </right>
      <top style="double">
        <color theme="1"/>
      </top>
      <bottom style="thin">
        <color indexed="64"/>
      </bottom>
      <diagonal/>
    </border>
    <border>
      <left/>
      <right style="thin">
        <color indexed="64"/>
      </right>
      <top style="double">
        <color theme="1"/>
      </top>
      <bottom style="thin">
        <color indexed="64"/>
      </bottom>
      <diagonal/>
    </border>
    <border>
      <left/>
      <right style="double">
        <color theme="1"/>
      </right>
      <top style="double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indexed="64"/>
      </top>
      <bottom style="double">
        <color theme="1"/>
      </bottom>
      <diagonal/>
    </border>
    <border>
      <left style="thin">
        <color indexed="64"/>
      </left>
      <right style="double">
        <color theme="1"/>
      </right>
      <top style="thin">
        <color indexed="64"/>
      </top>
      <bottom style="double">
        <color theme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177" fontId="6" fillId="0" borderId="1" xfId="0" applyNumberFormat="1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9" fillId="3" borderId="2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17" xfId="2" applyNumberFormat="1" applyFont="1" applyFill="1" applyBorder="1" applyAlignment="1">
      <alignment horizontal="right" vertical="center"/>
    </xf>
    <xf numFmtId="178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horizontal="left" vertical="center"/>
    </xf>
    <xf numFmtId="178" fontId="9" fillId="0" borderId="9" xfId="0" applyNumberFormat="1" applyFont="1" applyBorder="1" applyAlignment="1">
      <alignment horizontal="left" vertical="center"/>
    </xf>
    <xf numFmtId="178" fontId="9" fillId="0" borderId="11" xfId="0" applyNumberFormat="1" applyFont="1" applyBorder="1" applyAlignment="1">
      <alignment horizontal="left" vertical="center"/>
    </xf>
    <xf numFmtId="178" fontId="11" fillId="0" borderId="7" xfId="0" applyNumberFormat="1" applyFont="1" applyFill="1" applyBorder="1" applyAlignment="1">
      <alignment vertical="center"/>
    </xf>
    <xf numFmtId="178" fontId="9" fillId="0" borderId="22" xfId="0" applyNumberFormat="1" applyFont="1" applyBorder="1" applyAlignment="1">
      <alignment horizontal="left" vertical="center"/>
    </xf>
    <xf numFmtId="176" fontId="9" fillId="0" borderId="15" xfId="0" applyNumberFormat="1" applyFont="1" applyFill="1" applyBorder="1" applyAlignment="1">
      <alignment vertical="center"/>
    </xf>
    <xf numFmtId="0" fontId="9" fillId="0" borderId="2" xfId="0" applyFont="1" applyBorder="1">
      <alignment vertical="center"/>
    </xf>
    <xf numFmtId="177" fontId="6" fillId="0" borderId="19" xfId="0" applyNumberFormat="1" applyFont="1" applyFill="1" applyBorder="1" applyAlignment="1">
      <alignment vertical="center" wrapText="1"/>
    </xf>
    <xf numFmtId="177" fontId="6" fillId="0" borderId="4" xfId="0" applyNumberFormat="1" applyFont="1" applyFill="1" applyBorder="1" applyAlignment="1">
      <alignment vertical="center" wrapText="1"/>
    </xf>
    <xf numFmtId="178" fontId="9" fillId="0" borderId="3" xfId="0" applyNumberFormat="1" applyFont="1" applyFill="1" applyBorder="1" applyAlignment="1">
      <alignment horizontal="left" vertical="center"/>
    </xf>
    <xf numFmtId="176" fontId="9" fillId="0" borderId="2" xfId="0" applyNumberFormat="1" applyFont="1" applyBorder="1">
      <alignment vertical="center"/>
    </xf>
    <xf numFmtId="176" fontId="9" fillId="3" borderId="2" xfId="0" applyNumberFormat="1" applyFont="1" applyFill="1" applyBorder="1">
      <alignment vertical="center"/>
    </xf>
    <xf numFmtId="176" fontId="6" fillId="0" borderId="2" xfId="0" applyNumberFormat="1" applyFont="1" applyBorder="1">
      <alignment vertical="center"/>
    </xf>
    <xf numFmtId="176" fontId="9" fillId="3" borderId="5" xfId="0" applyNumberFormat="1" applyFont="1" applyFill="1" applyBorder="1">
      <alignment vertical="center"/>
    </xf>
    <xf numFmtId="176" fontId="6" fillId="0" borderId="0" xfId="0" applyNumberFormat="1" applyFont="1">
      <alignment vertical="center"/>
    </xf>
    <xf numFmtId="176" fontId="9" fillId="0" borderId="8" xfId="0" applyNumberFormat="1" applyFont="1" applyBorder="1">
      <alignment vertical="center"/>
    </xf>
    <xf numFmtId="0" fontId="9" fillId="0" borderId="8" xfId="0" applyFont="1" applyBorder="1">
      <alignment vertical="center"/>
    </xf>
    <xf numFmtId="0" fontId="6" fillId="0" borderId="21" xfId="0" applyFont="1" applyBorder="1">
      <alignment vertical="center"/>
    </xf>
    <xf numFmtId="176" fontId="6" fillId="0" borderId="3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0" fontId="9" fillId="0" borderId="12" xfId="0" applyFont="1" applyBorder="1">
      <alignment vertical="center"/>
    </xf>
    <xf numFmtId="0" fontId="9" fillId="0" borderId="3" xfId="0" applyFont="1" applyBorder="1">
      <alignment vertical="center"/>
    </xf>
    <xf numFmtId="176" fontId="6" fillId="0" borderId="23" xfId="0" applyNumberFormat="1" applyFont="1" applyBorder="1">
      <alignment vertical="center"/>
    </xf>
    <xf numFmtId="176" fontId="9" fillId="3" borderId="2" xfId="2" applyNumberFormat="1" applyFont="1" applyFill="1" applyBorder="1" applyAlignment="1">
      <alignment horizontal="right" vertical="distributed"/>
    </xf>
    <xf numFmtId="3" fontId="9" fillId="0" borderId="2" xfId="0" applyNumberFormat="1" applyFont="1" applyBorder="1" applyAlignment="1">
      <alignment horizontal="right" vertical="center"/>
    </xf>
    <xf numFmtId="41" fontId="9" fillId="3" borderId="2" xfId="2" applyFont="1" applyFill="1" applyBorder="1" applyAlignment="1">
      <alignment horizontal="right" vertical="distributed"/>
    </xf>
    <xf numFmtId="1" fontId="9" fillId="0" borderId="2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41" fontId="9" fillId="0" borderId="17" xfId="2" applyFont="1" applyBorder="1" applyAlignment="1">
      <alignment horizontal="right" vertical="center"/>
    </xf>
    <xf numFmtId="176" fontId="9" fillId="3" borderId="26" xfId="0" applyNumberFormat="1" applyFont="1" applyFill="1" applyBorder="1" applyAlignment="1">
      <alignment horizontal="right" vertical="center"/>
    </xf>
    <xf numFmtId="176" fontId="9" fillId="0" borderId="26" xfId="0" applyNumberFormat="1" applyFont="1" applyBorder="1">
      <alignment vertical="center"/>
    </xf>
    <xf numFmtId="177" fontId="6" fillId="0" borderId="27" xfId="0" applyNumberFormat="1" applyFont="1" applyFill="1" applyBorder="1" applyAlignment="1">
      <alignment vertical="center" wrapText="1"/>
    </xf>
    <xf numFmtId="176" fontId="9" fillId="3" borderId="26" xfId="2" applyNumberFormat="1" applyFont="1" applyFill="1" applyBorder="1" applyAlignment="1">
      <alignment horizontal="right" vertical="distributed"/>
    </xf>
    <xf numFmtId="176" fontId="9" fillId="0" borderId="26" xfId="0" applyNumberFormat="1" applyFont="1" applyBorder="1" applyAlignment="1">
      <alignment horizontal="right" vertical="center"/>
    </xf>
    <xf numFmtId="178" fontId="11" fillId="2" borderId="30" xfId="0" applyNumberFormat="1" applyFont="1" applyFill="1" applyBorder="1" applyAlignment="1">
      <alignment horizontal="center" vertical="center"/>
    </xf>
    <xf numFmtId="178" fontId="11" fillId="2" borderId="32" xfId="0" applyNumberFormat="1" applyFont="1" applyFill="1" applyBorder="1" applyAlignment="1">
      <alignment horizontal="center" vertical="center"/>
    </xf>
    <xf numFmtId="178" fontId="11" fillId="2" borderId="30" xfId="0" applyNumberFormat="1" applyFont="1" applyFill="1" applyBorder="1" applyAlignment="1">
      <alignment horizontal="right" vertical="center"/>
    </xf>
    <xf numFmtId="178" fontId="11" fillId="2" borderId="4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left" vertical="center"/>
    </xf>
    <xf numFmtId="178" fontId="9" fillId="0" borderId="8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8" fontId="11" fillId="0" borderId="20" xfId="0" applyNumberFormat="1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176" fontId="9" fillId="0" borderId="11" xfId="1" applyNumberFormat="1" applyFont="1" applyFill="1" applyBorder="1" applyAlignment="1">
      <alignment horizontal="left" vertical="center"/>
    </xf>
    <xf numFmtId="176" fontId="9" fillId="0" borderId="8" xfId="1" applyNumberFormat="1" applyFont="1" applyFill="1" applyBorder="1" applyAlignment="1">
      <alignment horizontal="left" vertical="center"/>
    </xf>
    <xf numFmtId="176" fontId="9" fillId="0" borderId="16" xfId="0" applyNumberFormat="1" applyFont="1" applyFill="1" applyBorder="1" applyAlignment="1">
      <alignment horizontal="left" vertical="center"/>
    </xf>
    <xf numFmtId="176" fontId="9" fillId="0" borderId="15" xfId="0" applyNumberFormat="1" applyFont="1" applyFill="1" applyBorder="1" applyAlignment="1">
      <alignment horizontal="left" vertical="center"/>
    </xf>
    <xf numFmtId="178" fontId="9" fillId="0" borderId="11" xfId="0" applyNumberFormat="1" applyFont="1" applyBorder="1" applyAlignment="1">
      <alignment horizontal="left" vertical="center"/>
    </xf>
    <xf numFmtId="176" fontId="9" fillId="0" borderId="11" xfId="0" applyNumberFormat="1" applyFont="1" applyFill="1" applyBorder="1" applyAlignment="1">
      <alignment horizontal="left" vertical="center"/>
    </xf>
    <xf numFmtId="176" fontId="9" fillId="0" borderId="8" xfId="0" applyNumberFormat="1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178" fontId="11" fillId="2" borderId="40" xfId="0" applyNumberFormat="1" applyFont="1" applyFill="1" applyBorder="1" applyAlignment="1">
      <alignment horizontal="center" vertical="center"/>
    </xf>
    <xf numFmtId="178" fontId="11" fillId="2" borderId="43" xfId="0" applyNumberFormat="1" applyFont="1" applyFill="1" applyBorder="1" applyAlignment="1">
      <alignment horizontal="center" vertical="center"/>
    </xf>
    <xf numFmtId="178" fontId="11" fillId="2" borderId="44" xfId="0" applyNumberFormat="1" applyFont="1" applyFill="1" applyBorder="1" applyAlignment="1">
      <alignment horizontal="center" vertical="center"/>
    </xf>
    <xf numFmtId="178" fontId="11" fillId="2" borderId="29" xfId="0" applyNumberFormat="1" applyFont="1" applyFill="1" applyBorder="1" applyAlignment="1">
      <alignment horizontal="center" vertical="center"/>
    </xf>
    <xf numFmtId="178" fontId="11" fillId="2" borderId="33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left" vertical="center"/>
    </xf>
    <xf numFmtId="178" fontId="9" fillId="0" borderId="25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8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10" xfId="0" applyNumberFormat="1" applyFont="1" applyFill="1" applyBorder="1" applyAlignment="1">
      <alignment horizontal="center" vertical="center"/>
    </xf>
    <xf numFmtId="178" fontId="10" fillId="2" borderId="35" xfId="0" applyNumberFormat="1" applyFont="1" applyFill="1" applyBorder="1" applyAlignment="1">
      <alignment horizontal="center" vertical="center"/>
    </xf>
    <xf numFmtId="178" fontId="11" fillId="2" borderId="36" xfId="0" applyNumberFormat="1" applyFont="1" applyFill="1" applyBorder="1" applyAlignment="1">
      <alignment horizontal="center" vertical="center"/>
    </xf>
    <xf numFmtId="178" fontId="11" fillId="2" borderId="37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8" fontId="11" fillId="2" borderId="41" xfId="0" applyNumberFormat="1" applyFont="1" applyFill="1" applyBorder="1" applyAlignment="1">
      <alignment horizontal="center" vertical="center"/>
    </xf>
    <xf numFmtId="178" fontId="11" fillId="2" borderId="4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7">
    <cellStyle name="백분율" xfId="1" builtinId="5"/>
    <cellStyle name="백분율 2" xfId="5"/>
    <cellStyle name="쉼표 [0]" xfId="2" builtinId="6"/>
    <cellStyle name="쉼표 [0] 2" xfId="4"/>
    <cellStyle name="표준" xfId="0" builtinId="0"/>
    <cellStyle name="표준 2" xfId="3"/>
    <cellStyle name="표준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115" zoomScaleNormal="100" zoomScaleSheetLayoutView="115" workbookViewId="0">
      <selection activeCell="I18" sqref="I18"/>
    </sheetView>
  </sheetViews>
  <sheetFormatPr defaultRowHeight="13.5" x14ac:dyDescent="0.15"/>
  <cols>
    <col min="1" max="1" width="6.77734375" style="2" customWidth="1"/>
    <col min="2" max="2" width="17" style="2" customWidth="1"/>
    <col min="3" max="3" width="10.77734375" style="2" customWidth="1"/>
    <col min="4" max="4" width="10.77734375" style="6" customWidth="1"/>
    <col min="5" max="5" width="10.44140625" style="2" bestFit="1" customWidth="1"/>
    <col min="6" max="6" width="9" style="2" customWidth="1"/>
    <col min="7" max="7" width="9.109375" style="2" customWidth="1"/>
    <col min="8" max="8" width="15.77734375" style="2" customWidth="1"/>
    <col min="9" max="10" width="10.77734375" style="2" customWidth="1"/>
    <col min="11" max="11" width="10.44140625" style="40" customWidth="1"/>
    <col min="12" max="12" width="9" style="2" bestFit="1" customWidth="1"/>
    <col min="13" max="16384" width="8.88671875" style="2"/>
  </cols>
  <sheetData>
    <row r="1" spans="1:16" ht="39.75" customHeight="1" x14ac:dyDescent="0.1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"/>
    </row>
    <row r="2" spans="1:16" ht="9.75" customHeight="1" x14ac:dyDescent="0.15"/>
    <row r="3" spans="1:16" ht="16.5" x14ac:dyDescent="0.15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6" ht="13.5" customHeight="1" thickBot="1" x14ac:dyDescent="0.2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6" ht="21.75" customHeight="1" thickBot="1" x14ac:dyDescent="0.2">
      <c r="A5" s="88" t="s">
        <v>1</v>
      </c>
      <c r="B5" s="89"/>
      <c r="C5" s="89"/>
      <c r="D5" s="89"/>
      <c r="E5" s="89"/>
      <c r="F5" s="90"/>
      <c r="G5" s="89" t="s">
        <v>2</v>
      </c>
      <c r="H5" s="89"/>
      <c r="I5" s="89"/>
      <c r="J5" s="89"/>
      <c r="K5" s="89"/>
      <c r="L5" s="90"/>
    </row>
    <row r="6" spans="1:16" ht="21.75" customHeight="1" thickTop="1" x14ac:dyDescent="0.15">
      <c r="A6" s="91" t="s">
        <v>3</v>
      </c>
      <c r="B6" s="92"/>
      <c r="C6" s="93" t="s">
        <v>32</v>
      </c>
      <c r="D6" s="75" t="s">
        <v>33</v>
      </c>
      <c r="E6" s="77" t="s">
        <v>4</v>
      </c>
      <c r="F6" s="96"/>
      <c r="G6" s="92" t="s">
        <v>3</v>
      </c>
      <c r="H6" s="97"/>
      <c r="I6" s="75" t="s">
        <v>32</v>
      </c>
      <c r="J6" s="75" t="s">
        <v>33</v>
      </c>
      <c r="K6" s="77" t="s">
        <v>4</v>
      </c>
      <c r="L6" s="78"/>
    </row>
    <row r="7" spans="1:16" ht="21.75" customHeight="1" thickBot="1" x14ac:dyDescent="0.2">
      <c r="A7" s="79" t="s">
        <v>5</v>
      </c>
      <c r="B7" s="80"/>
      <c r="C7" s="94"/>
      <c r="D7" s="95"/>
      <c r="E7" s="51" t="s">
        <v>6</v>
      </c>
      <c r="F7" s="52" t="s">
        <v>7</v>
      </c>
      <c r="G7" s="80" t="s">
        <v>5</v>
      </c>
      <c r="H7" s="81"/>
      <c r="I7" s="76"/>
      <c r="J7" s="76"/>
      <c r="K7" s="53" t="s">
        <v>6</v>
      </c>
      <c r="L7" s="54" t="s">
        <v>7</v>
      </c>
    </row>
    <row r="8" spans="1:16" s="1" customFormat="1" ht="23.25" customHeight="1" thickTop="1" x14ac:dyDescent="0.15">
      <c r="A8" s="82" t="s">
        <v>16</v>
      </c>
      <c r="B8" s="83"/>
      <c r="C8" s="46">
        <v>2700</v>
      </c>
      <c r="D8" s="46">
        <f>D9</f>
        <v>3300</v>
      </c>
      <c r="E8" s="47">
        <f t="shared" ref="E8:E18" si="0">SUM(D8-C8)</f>
        <v>600</v>
      </c>
      <c r="F8" s="48">
        <f t="shared" ref="F8:F19" si="1">E8/C8</f>
        <v>0.22222222222222221</v>
      </c>
      <c r="G8" s="84" t="s">
        <v>24</v>
      </c>
      <c r="H8" s="85"/>
      <c r="I8" s="49">
        <v>37786.35</v>
      </c>
      <c r="J8" s="49">
        <f>SUM(J9:J10)</f>
        <v>37554.184000000001</v>
      </c>
      <c r="K8" s="50">
        <f t="shared" ref="K8:K10" si="2">SUM(J8-I8)</f>
        <v>-232.16599999999744</v>
      </c>
      <c r="L8" s="48">
        <f t="shared" ref="L8:L19" si="3">K8/I8</f>
        <v>-6.1441764023251111E-3</v>
      </c>
    </row>
    <row r="9" spans="1:16" s="1" customFormat="1" ht="23.25" customHeight="1" x14ac:dyDescent="0.15">
      <c r="A9" s="16"/>
      <c r="B9" s="13" t="s">
        <v>18</v>
      </c>
      <c r="C9" s="7">
        <v>2700</v>
      </c>
      <c r="D9" s="7">
        <v>3300</v>
      </c>
      <c r="E9" s="23">
        <f t="shared" si="0"/>
        <v>600</v>
      </c>
      <c r="F9" s="5">
        <f t="shared" si="1"/>
        <v>0.22222222222222221</v>
      </c>
      <c r="G9" s="70"/>
      <c r="H9" s="8" t="s">
        <v>8</v>
      </c>
      <c r="I9" s="38">
        <v>37666.35</v>
      </c>
      <c r="J9" s="38">
        <v>37516.32</v>
      </c>
      <c r="K9" s="41">
        <f t="shared" si="2"/>
        <v>-150.02999999999884</v>
      </c>
      <c r="L9" s="5">
        <f t="shared" si="3"/>
        <v>-3.983130831630855E-3</v>
      </c>
    </row>
    <row r="10" spans="1:16" s="1" customFormat="1" ht="23.25" customHeight="1" x14ac:dyDescent="0.15">
      <c r="A10" s="60" t="s">
        <v>17</v>
      </c>
      <c r="B10" s="72"/>
      <c r="C10" s="24">
        <f>C11</f>
        <v>101100</v>
      </c>
      <c r="D10" s="24">
        <f>D11</f>
        <v>101100</v>
      </c>
      <c r="E10" s="23">
        <f t="shared" si="0"/>
        <v>0</v>
      </c>
      <c r="F10" s="5">
        <f t="shared" si="1"/>
        <v>0</v>
      </c>
      <c r="G10" s="71"/>
      <c r="H10" s="8" t="s">
        <v>10</v>
      </c>
      <c r="I10" s="36">
        <v>120</v>
      </c>
      <c r="J10" s="36">
        <v>37.863999999999997</v>
      </c>
      <c r="K10" s="41">
        <f t="shared" si="2"/>
        <v>-82.135999999999996</v>
      </c>
      <c r="L10" s="5">
        <f t="shared" si="3"/>
        <v>-0.68446666666666667</v>
      </c>
    </row>
    <row r="11" spans="1:16" ht="23.25" customHeight="1" x14ac:dyDescent="0.15">
      <c r="A11" s="11"/>
      <c r="B11" s="14" t="s">
        <v>20</v>
      </c>
      <c r="C11" s="24">
        <v>101100</v>
      </c>
      <c r="D11" s="24">
        <v>101100</v>
      </c>
      <c r="E11" s="23">
        <f t="shared" si="0"/>
        <v>0</v>
      </c>
      <c r="F11" s="5">
        <f t="shared" si="1"/>
        <v>0</v>
      </c>
      <c r="G11" s="73" t="s">
        <v>25</v>
      </c>
      <c r="H11" s="74"/>
      <c r="I11" s="36">
        <v>72000</v>
      </c>
      <c r="J11" s="36">
        <v>72000</v>
      </c>
      <c r="K11" s="41">
        <f>SUM(J11-I11)</f>
        <v>0</v>
      </c>
      <c r="L11" s="5">
        <f t="shared" si="3"/>
        <v>0</v>
      </c>
    </row>
    <row r="12" spans="1:16" ht="23.25" customHeight="1" x14ac:dyDescent="0.15">
      <c r="A12" s="66" t="s">
        <v>19</v>
      </c>
      <c r="B12" s="67"/>
      <c r="C12" s="24">
        <f>SUM(C13,C14)</f>
        <v>5500</v>
      </c>
      <c r="D12" s="24">
        <f>SUM(D13,D14)</f>
        <v>5432</v>
      </c>
      <c r="E12" s="23">
        <f t="shared" si="0"/>
        <v>-68</v>
      </c>
      <c r="F12" s="5">
        <f t="shared" si="1"/>
        <v>-1.2363636363636363E-2</v>
      </c>
      <c r="G12" s="18"/>
      <c r="H12" s="12" t="s">
        <v>11</v>
      </c>
      <c r="I12" s="37">
        <v>72000</v>
      </c>
      <c r="J12" s="37">
        <v>72000</v>
      </c>
      <c r="K12" s="41">
        <f>SUM(J12-I12)</f>
        <v>0</v>
      </c>
      <c r="L12" s="5">
        <f t="shared" si="3"/>
        <v>0</v>
      </c>
      <c r="P12" s="98"/>
    </row>
    <row r="13" spans="1:16" ht="23.25" customHeight="1" x14ac:dyDescent="0.15">
      <c r="A13" s="59"/>
      <c r="B13" s="15" t="s">
        <v>29</v>
      </c>
      <c r="C13" s="24">
        <v>2000</v>
      </c>
      <c r="D13" s="24">
        <v>2000</v>
      </c>
      <c r="E13" s="23">
        <f t="shared" si="0"/>
        <v>0</v>
      </c>
      <c r="F13" s="5">
        <f t="shared" si="1"/>
        <v>0</v>
      </c>
      <c r="G13" s="68" t="s">
        <v>26</v>
      </c>
      <c r="H13" s="69"/>
      <c r="I13" s="36">
        <v>964.53099999999995</v>
      </c>
      <c r="J13" s="36">
        <v>22.25</v>
      </c>
      <c r="K13" s="41">
        <f>SUM(J13-I13)</f>
        <v>-942.28099999999995</v>
      </c>
      <c r="L13" s="5">
        <f t="shared" si="3"/>
        <v>-0.97693179379408235</v>
      </c>
      <c r="P13" s="98"/>
    </row>
    <row r="14" spans="1:16" ht="23.25" customHeight="1" x14ac:dyDescent="0.15">
      <c r="A14" s="59"/>
      <c r="B14" s="15" t="s">
        <v>30</v>
      </c>
      <c r="C14" s="24">
        <v>3500</v>
      </c>
      <c r="D14" s="24">
        <v>3432</v>
      </c>
      <c r="E14" s="28">
        <f t="shared" si="0"/>
        <v>-68</v>
      </c>
      <c r="F14" s="5">
        <f t="shared" si="1"/>
        <v>-1.9428571428571427E-2</v>
      </c>
      <c r="G14" s="12"/>
      <c r="H14" s="9" t="s">
        <v>27</v>
      </c>
      <c r="I14" s="36">
        <v>942.28</v>
      </c>
      <c r="J14" s="36">
        <v>0</v>
      </c>
      <c r="K14" s="41">
        <f>SUM(J14-I14)</f>
        <v>-942.28</v>
      </c>
      <c r="L14" s="5">
        <f t="shared" si="3"/>
        <v>-1</v>
      </c>
    </row>
    <row r="15" spans="1:16" ht="23.25" customHeight="1" x14ac:dyDescent="0.15">
      <c r="A15" s="60" t="s">
        <v>12</v>
      </c>
      <c r="B15" s="61"/>
      <c r="C15" s="24">
        <f>C16</f>
        <v>1425.8810000000001</v>
      </c>
      <c r="D15" s="24">
        <f>D16</f>
        <v>1425.8810000000001</v>
      </c>
      <c r="E15" s="28">
        <f t="shared" si="0"/>
        <v>0</v>
      </c>
      <c r="F15" s="5">
        <f t="shared" si="1"/>
        <v>0</v>
      </c>
      <c r="G15" s="29"/>
      <c r="H15" s="19" t="s">
        <v>28</v>
      </c>
      <c r="I15" s="39">
        <v>22.251000000000001</v>
      </c>
      <c r="J15" s="39">
        <v>22.25</v>
      </c>
      <c r="K15" s="42">
        <f>SUM(J15-I15)</f>
        <v>-1.0000000000012221E-3</v>
      </c>
      <c r="L15" s="5">
        <f t="shared" si="3"/>
        <v>-4.4941800368577683E-5</v>
      </c>
    </row>
    <row r="16" spans="1:16" ht="23.25" customHeight="1" x14ac:dyDescent="0.15">
      <c r="A16" s="11"/>
      <c r="B16" s="17" t="s">
        <v>21</v>
      </c>
      <c r="C16" s="26">
        <v>1425.8810000000001</v>
      </c>
      <c r="D16" s="26">
        <v>1425.8810000000001</v>
      </c>
      <c r="E16" s="28">
        <f t="shared" si="0"/>
        <v>0</v>
      </c>
      <c r="F16" s="5">
        <f t="shared" si="1"/>
        <v>0</v>
      </c>
      <c r="G16" s="29"/>
      <c r="H16" s="19"/>
      <c r="I16" s="19"/>
      <c r="J16" s="19"/>
      <c r="K16" s="43"/>
      <c r="L16" s="5"/>
    </row>
    <row r="17" spans="1:12" ht="23.25" customHeight="1" x14ac:dyDescent="0.15">
      <c r="A17" s="62" t="s">
        <v>23</v>
      </c>
      <c r="B17" s="63"/>
      <c r="C17" s="25">
        <f>C18</f>
        <v>25</v>
      </c>
      <c r="D17" s="25">
        <f>D18</f>
        <v>17.224</v>
      </c>
      <c r="E17" s="28">
        <f t="shared" si="0"/>
        <v>-7.7759999999999998</v>
      </c>
      <c r="F17" s="5">
        <f t="shared" si="1"/>
        <v>-0.31103999999999998</v>
      </c>
      <c r="G17" s="29"/>
      <c r="H17" s="19"/>
      <c r="I17" s="19"/>
      <c r="J17" s="19"/>
      <c r="K17" s="43"/>
      <c r="L17" s="5"/>
    </row>
    <row r="18" spans="1:12" ht="23.25" customHeight="1" thickBot="1" x14ac:dyDescent="0.2">
      <c r="A18" s="30"/>
      <c r="B18" s="22" t="s">
        <v>22</v>
      </c>
      <c r="C18" s="31">
        <v>25</v>
      </c>
      <c r="D18" s="31">
        <v>17.224</v>
      </c>
      <c r="E18" s="32">
        <f t="shared" si="0"/>
        <v>-7.7759999999999998</v>
      </c>
      <c r="F18" s="21">
        <f t="shared" si="1"/>
        <v>-0.31103999999999998</v>
      </c>
      <c r="G18" s="33"/>
      <c r="H18" s="34"/>
      <c r="I18" s="34"/>
      <c r="J18" s="34"/>
      <c r="K18" s="44"/>
      <c r="L18" s="21"/>
    </row>
    <row r="19" spans="1:12" ht="23.25" customHeight="1" thickTop="1" thickBot="1" x14ac:dyDescent="0.2">
      <c r="A19" s="64" t="s">
        <v>13</v>
      </c>
      <c r="B19" s="65"/>
      <c r="C19" s="35">
        <f>SUM(C8,C10,C12,C15,C17)</f>
        <v>110750.88099999999</v>
      </c>
      <c r="D19" s="35">
        <f>SUM(D8,D10,D12,D15,D17)</f>
        <v>111275.105</v>
      </c>
      <c r="E19" s="35">
        <f>SUM(D19-C19)</f>
        <v>524.22400000000198</v>
      </c>
      <c r="F19" s="20">
        <f t="shared" si="1"/>
        <v>4.7333618953333831E-3</v>
      </c>
      <c r="G19" s="56" t="s">
        <v>14</v>
      </c>
      <c r="H19" s="57"/>
      <c r="I19" s="10">
        <f>SUM(I8,I11,I13)</f>
        <v>110750.88100000001</v>
      </c>
      <c r="J19" s="10">
        <f>SUM(J8,J11,J13)</f>
        <v>109576.43400000001</v>
      </c>
      <c r="K19" s="45">
        <f>SUM(J19-I19)</f>
        <v>-1174.4470000000001</v>
      </c>
      <c r="L19" s="20">
        <f>K19/I19</f>
        <v>-1.0604403228178384E-2</v>
      </c>
    </row>
    <row r="20" spans="1:12" ht="17.25" customHeight="1" x14ac:dyDescent="0.15">
      <c r="A20" s="3"/>
      <c r="B20" s="3"/>
      <c r="C20" s="3"/>
      <c r="D20" s="27"/>
      <c r="E20" s="3"/>
      <c r="F20" s="3"/>
      <c r="G20" s="3"/>
      <c r="H20" s="3"/>
      <c r="I20" s="55" t="s">
        <v>15</v>
      </c>
      <c r="J20" s="55"/>
      <c r="K20" s="55"/>
      <c r="L20" s="55"/>
    </row>
    <row r="21" spans="1:12" ht="15" customHeight="1" x14ac:dyDescent="0.15"/>
    <row r="22" spans="1:12" ht="15" customHeight="1" x14ac:dyDescent="0.15"/>
  </sheetData>
  <mergeCells count="28">
    <mergeCell ref="G7:H7"/>
    <mergeCell ref="A8:B8"/>
    <mergeCell ref="G8:H8"/>
    <mergeCell ref="A3:L3"/>
    <mergeCell ref="A4:L4"/>
    <mergeCell ref="A5:F5"/>
    <mergeCell ref="G5:L5"/>
    <mergeCell ref="A6:B6"/>
    <mergeCell ref="C6:C7"/>
    <mergeCell ref="D6:D7"/>
    <mergeCell ref="E6:F6"/>
    <mergeCell ref="G6:H6"/>
    <mergeCell ref="I20:L20"/>
    <mergeCell ref="G19:H19"/>
    <mergeCell ref="A1:L1"/>
    <mergeCell ref="A13:A14"/>
    <mergeCell ref="A15:B15"/>
    <mergeCell ref="A17:B17"/>
    <mergeCell ref="A19:B19"/>
    <mergeCell ref="A12:B12"/>
    <mergeCell ref="G13:H13"/>
    <mergeCell ref="G9:G10"/>
    <mergeCell ref="A10:B10"/>
    <mergeCell ref="G11:H11"/>
    <mergeCell ref="I6:I7"/>
    <mergeCell ref="J6:J7"/>
    <mergeCell ref="K6:L6"/>
    <mergeCell ref="A7:B7"/>
  </mergeCells>
  <phoneticPr fontId="2" type="noConversion"/>
  <printOptions horizontalCentered="1"/>
  <pageMargins left="0.23622047244094491" right="0.23622047244094491" top="0.55118110236220474" bottom="0.55118110236220474" header="0.11811023622047245" footer="0.11811023622047245"/>
  <pageSetup paperSize="9" scale="95" fitToHeight="0" orientation="landscape" r:id="rId1"/>
  <headerFooter alignWithMargins="0"/>
  <ignoredErrors>
    <ignoredError sqref="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그룹홈지원센터</vt:lpstr>
      <vt:lpstr>그룹홈지원센터!Print_Area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Professional</dc:creator>
  <cp:lastModifiedBy>김준연</cp:lastModifiedBy>
  <cp:lastPrinted>2020-03-06T10:35:26Z</cp:lastPrinted>
  <dcterms:created xsi:type="dcterms:W3CDTF">2008-03-05T17:39:57Z</dcterms:created>
  <dcterms:modified xsi:type="dcterms:W3CDTF">2021-03-08T08:33:53Z</dcterms:modified>
</cp:coreProperties>
</file>